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2file\志免町\上下水道課\共通\☆ファイリング（見直し中 by日高）\経営【経営戦略など】\02.経営比較分析\R4\下水道\"/>
    </mc:Choice>
  </mc:AlternateContent>
  <xr:revisionPtr revIDLastSave="0" documentId="13_ncr:1_{570C9EA0-DCFB-4ECD-9C6F-6C20DF934557}" xr6:coauthVersionLast="36" xr6:coauthVersionMax="36" xr10:uidLastSave="{00000000-0000-0000-0000-000000000000}"/>
  <workbookProtection workbookAlgorithmName="SHA-512" workbookHashValue="0mSdV8cBzjZMlWHtVoqgwuSZ+TDjM9flT0t6JZJM3fVvgdzVBFSv6kSiWR9pfWBUFyqBlRbiuMzNQtnRwgn9Zg==" workbookSaltValue="xsi7m8eF1bUoeS3NHzEAm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R6" i="5"/>
  <c r="Q6" i="5"/>
  <c r="P6" i="5"/>
  <c r="O6" i="5"/>
  <c r="I10" i="4" s="1"/>
  <c r="N6" i="5"/>
  <c r="B10" i="4" s="1"/>
  <c r="M6" i="5"/>
  <c r="AD8" i="4" s="1"/>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G85" i="4"/>
  <c r="BB10" i="4"/>
  <c r="AT10" i="4"/>
  <c r="AD10" i="4"/>
  <c r="W10" i="4"/>
  <c r="P10" i="4"/>
  <c r="BB8" i="4"/>
  <c r="AT8" i="4"/>
  <c r="AL8" i="4"/>
  <c r="W8" i="4"/>
  <c r="P8" i="4"/>
  <c r="B8" i="4"/>
  <c r="B6"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<sst xmlns="http://schemas.openxmlformats.org/spreadsheetml/2006/main" count="236" uniqueCount="119">
  <si>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</si>
  <si>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</si>
  <si>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</si>
  <si>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</si>
  <si>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</si>
  <si>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</si>
  <si>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</si>
  <si>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</si>
  <si>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</si>
  <si>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</si>
  <si>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</si>
  <si>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</si>
  <si>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</si>
  <si>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</si>
  <si>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</si>
  <si>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</si>
  <si>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</si>
  <si>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</si>
  <si>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</si>
  <si>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</si>
  <si>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</si>
  <si>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</si>
  <si>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</si>
  <si>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</si>
  <si>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</si>
  <si>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</si>
  <si>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</si>
  <si>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</si>
  <si>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</si>
  <si>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</si>
  <si>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</si>
  <si>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</si>
  <si>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</si>
  <si>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</si>
  <si>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</si>
  <si>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</si>
  <si>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</si>
  <si>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</si>
  <si>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</si>
  <si>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</si>
  <si>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</si>
  <si>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</si>
  <si>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</si>
  <si>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</si>
  <si>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</si>
  <si>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</si>
  <si>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</si>
  <si>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</si>
  <si>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</si>
  <si>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</si>
  <si>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</si>
  <si>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</si>
  <si>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</si>
  <si>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</si>
  <si>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</si>
  <si>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</si>
  <si>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</si>
  <si>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</si>
  <si>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</si>
  <si>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</si>
  <si>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</si>
  <si>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</si>
  <si>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</si>
  <si>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</si>
  <si>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</si>
  <si>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</si>
  <si>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</si>
  <si>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</si>
  <si>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</si>
  <si>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</si>
  <si>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</si>
  <si>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</si>
  <si>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</si>
  <si>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</si>
  <si>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</si>
  <si>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</si>
  <si>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</si>
  <si>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</si>
  <si>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</si>
  <si>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</si>
  <si>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</si>
  <si>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</si>
  <si>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</si>
  <si>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</si>
  <si>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</si>
  <si>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</si>
  <si>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</si>
  <si>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</si>
  <si>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</si>
  <si>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</si>
  <si>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</si>
  <si>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</si>
  <si>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</si>
  <si>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</si>
  <si>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</si>
  <si>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</si>
  <si>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志免町</t>
  </si>
  <si>
    <t>法適用</t>
  </si>
  <si>
    <t>下水道事業</t>
  </si>
  <si>
    <t>公共下水道</t>
  </si>
  <si>
    <t>Bc2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</si>
  <si>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</si>
  <si>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</si>
  <si>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</si>
  <si>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</si>
  <si>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</si>
  <si>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</si>
  <si>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</si>
  <si>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</si>
  <si>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</si>
  <si>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</si>
  <si>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</si>
  <si>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</si>
  <si>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</si>
  <si>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</si>
  <si>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</si>
  <si>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志免町の下水道管は、必要度に応じた更新に努めるとともに、工事費を毎年度平準化して整備を行っているため、著しい管路の老朽化や早急に検討すべき課題はみられない。
①有形固定資産減価償却率は、減価償却がどの程度進んでいるかを表す指標で、近年は増加傾向が続いており、類似団体平均値より高くなっているが、ストックマネジメント計画に基づき、適切な維持管理や更新に努める。
②管渠老朽化率は、法定耐用年数（50年）を超えた管渠延長の割合で、耐用年数を超えたものはない。
③管渠改善率は、当該年度に更新した管渠延長の割合で、更新した管渠はない。</t>
    <phoneticPr fontId="4"/>
  </si>
  <si>
    <t>今年度は、新型コロナウイルス感染症にかかる経済支援として、下水道使用料２か月分の減免を実施ししたため、「⑤経費回収率」が大きく減少しましたが、①「経常収支比率」②「累積欠損金」③「流動比率」の数値から見ると現在のところ健全な経営状況と考えられる。
ただ、今後は使用料収益の大幅な増額は見込めず、管路施設の更新費用が逓増していくことが予測される。そのため、令和3年度に策定した経営戦略を基に、今後も経営の健全性維持及びさらなる効率化に努める。</t>
    <phoneticPr fontId="4"/>
  </si>
  <si>
    <t>志免町の下水道事業経営においては、毎年純利益が発生しているため、健全な経営状況である。
①経常収支比率は、当期の経営活動による収入で費用を賄えているかの指標で、黒字であることを示す100％超えが続いており、健全な状態である。
②累積欠損金はない。
③流動比率は、短期的な支払い能力を表す指標で、年々上昇しており、類似団体と比較して極めて高い水準である。
④企業債残高対事業規模比率は、営業収益に対する企業債残高の割合で、今年コロナ減免を行ったことで前年（コロナ減免なし）からは増加し、数値が悪化したが減免が無ければ類似団体より良好な値である。
⑤経費回収率は、経費を使用料収入でどの程度賄えているかを表す指標で、目標となる100％を下回っているが、コロナ減免が無ければ100％を上回ることになるので実質的には賄えていると考えられる。
⑥汚水処理原価は、有収水量1㎥当たりの汚水処理に要した費用で、前年からは大きく減少し、類似団体と比較して下回ることが出来たが、今後も引き続き費用削減に努める。
⑧水洗化率は、処理区域人口のうち、実際に水洗便所を設置して汚水処理をしている人口の割合を表した指標で、類似団体を大きく上回っているが、適切な汚水処理を実施するため、引き続き水洗化人口の増加に努める。</t>
    <rPh sb="246" eb="248">
      <t>アッカ</t>
    </rPh>
    <rPh sb="420" eb="421">
      <t>シタ</t>
    </rPh>
    <rPh sb="426" eb="428">
      <t>デキ</t>
    </rPh>
    <rPh sb="431" eb="433">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</si>
</sst>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0.1</c:v>
                </c:pt>
                <c:pt idx="1">
                  <c:v>0.04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63D-4945-8167-A9043892C43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0.05</c:v>
                </c:pt>
                <c:pt idx="2">
                  <c:v>0.09</c:v>
                </c:pt>
                <c:pt idx="3">
                  <c:v>0.25</c:v>
                </c:pt>
                <c:pt idx="4">
                  <c:v>0.05</c:v>
                </c:pt>
              </c:numCache>
            </c:numRef>
          </c:val>
          <c:smooth val="0"/>
          <c:extLst>
            <c:ext xmlns:c16="http://schemas.microsoft.com/office/drawing/2014/chart" uri="{C3380CC4-5D6E-409C-BE32-E72D297353CC}">
              <c16:uniqueId val="{00000001-E63D-4945-8167-A9043892C43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FA-44A6-B955-D0024EA7D42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64.510000000000005</c:v>
                </c:pt>
                <c:pt idx="1">
                  <c:v>66.180000000000007</c:v>
                </c:pt>
                <c:pt idx="2">
                  <c:v>56.39</c:v>
                </c:pt>
                <c:pt idx="3">
                  <c:v>55.67</c:v>
                </c:pt>
                <c:pt idx="4">
                  <c:v>55.27</c:v>
                </c:pt>
              </c:numCache>
            </c:numRef>
          </c:val>
          <c:smooth val="0"/>
          <c:extLst>
            <c:ext xmlns:c16="http://schemas.microsoft.com/office/drawing/2014/chart" uri="{C3380CC4-5D6E-409C-BE32-E72D297353CC}">
              <c16:uniqueId val="{00000001-04FA-44A6-B955-D0024EA7D42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95.92</c:v>
                </c:pt>
                <c:pt idx="1">
                  <c:v>96.5</c:v>
                </c:pt>
                <c:pt idx="2">
                  <c:v>96.57</c:v>
                </c:pt>
                <c:pt idx="3">
                  <c:v>96.67</c:v>
                </c:pt>
                <c:pt idx="4">
                  <c:v>96.72</c:v>
                </c:pt>
              </c:numCache>
            </c:numRef>
          </c:val>
          <c:extLst>
            <c:ext xmlns:c16="http://schemas.microsoft.com/office/drawing/2014/chart" uri="{C3380CC4-5D6E-409C-BE32-E72D297353CC}">
              <c16:uniqueId val="{00000000-FD5F-4747-89E2-A13B151A8EC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91.62</c:v>
                </c:pt>
                <c:pt idx="1">
                  <c:v>91.87</c:v>
                </c:pt>
                <c:pt idx="2">
                  <c:v>91.45</c:v>
                </c:pt>
                <c:pt idx="3">
                  <c:v>91</c:v>
                </c:pt>
                <c:pt idx="4">
                  <c:v>88.12</c:v>
                </c:pt>
              </c:numCache>
            </c:numRef>
          </c:val>
          <c:smooth val="0"/>
          <c:extLst>
            <c:ext xmlns:c16="http://schemas.microsoft.com/office/drawing/2014/chart" uri="{C3380CC4-5D6E-409C-BE32-E72D297353CC}">
              <c16:uniqueId val="{00000001-FD5F-4747-89E2-A13B151A8EC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110.46</c:v>
                </c:pt>
                <c:pt idx="1">
                  <c:v>110.19</c:v>
                </c:pt>
                <c:pt idx="2">
                  <c:v>106.96</c:v>
                </c:pt>
                <c:pt idx="3">
                  <c:v>112.26</c:v>
                </c:pt>
                <c:pt idx="4">
                  <c:v>113.55</c:v>
                </c:pt>
              </c:numCache>
            </c:numRef>
          </c:val>
          <c:extLst>
            <c:ext xmlns:c16="http://schemas.microsoft.com/office/drawing/2014/chart" uri="{C3380CC4-5D6E-409C-BE32-E72D297353CC}">
              <c16:uniqueId val="{00000000-4E8A-4B24-BB6C-E164699630F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106.25</c:v>
                </c:pt>
                <c:pt idx="1">
                  <c:v>105.89</c:v>
                </c:pt>
                <c:pt idx="2">
                  <c:v>104.59</c:v>
                </c:pt>
                <c:pt idx="3">
                  <c:v>102.96</c:v>
                </c:pt>
                <c:pt idx="4">
                  <c:v>102.1</c:v>
                </c:pt>
              </c:numCache>
            </c:numRef>
          </c:val>
          <c:smooth val="0"/>
          <c:extLst>
            <c:ext xmlns:c16="http://schemas.microsoft.com/office/drawing/2014/chart" uri="{C3380CC4-5D6E-409C-BE32-E72D297353CC}">
              <c16:uniqueId val="{00000001-4E8A-4B24-BB6C-E164699630F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20.239999999999998</c:v>
                </c:pt>
                <c:pt idx="1">
                  <c:v>22.75</c:v>
                </c:pt>
                <c:pt idx="2">
                  <c:v>25.25</c:v>
                </c:pt>
                <c:pt idx="3">
                  <c:v>27.76</c:v>
                </c:pt>
                <c:pt idx="4">
                  <c:v>30.09</c:v>
                </c:pt>
              </c:numCache>
            </c:numRef>
          </c:val>
          <c:extLst>
            <c:ext xmlns:c16="http://schemas.microsoft.com/office/drawing/2014/chart" uri="{C3380CC4-5D6E-409C-BE32-E72D297353CC}">
              <c16:uniqueId val="{00000000-85DC-4D47-AA22-595D799C558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14.75</c:v>
                </c:pt>
                <c:pt idx="1">
                  <c:v>19.78</c:v>
                </c:pt>
                <c:pt idx="2">
                  <c:v>14.8</c:v>
                </c:pt>
                <c:pt idx="3">
                  <c:v>17.149999999999999</c:v>
                </c:pt>
                <c:pt idx="4">
                  <c:v>19.68</c:v>
                </c:pt>
              </c:numCache>
            </c:numRef>
          </c:val>
          <c:smooth val="0"/>
          <c:extLst>
            <c:ext xmlns:c16="http://schemas.microsoft.com/office/drawing/2014/chart" uri="{C3380CC4-5D6E-409C-BE32-E72D297353CC}">
              <c16:uniqueId val="{00000001-85DC-4D47-AA22-595D799C558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D4-4CCA-845E-41AFF7FF1B1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0.25</c:v>
                </c:pt>
                <c:pt idx="1">
                  <c:v>0.44</c:v>
                </c:pt>
                <c:pt idx="2">
                  <c:v>0.1</c:v>
                </c:pt>
                <c:pt idx="3">
                  <c:v>0.14000000000000001</c:v>
                </c:pt>
                <c:pt idx="4">
                  <c:v>0.16</c:v>
                </c:pt>
              </c:numCache>
            </c:numRef>
          </c:val>
          <c:smooth val="0"/>
          <c:extLst>
            <c:ext xmlns:c16="http://schemas.microsoft.com/office/drawing/2014/chart" uri="{C3380CC4-5D6E-409C-BE32-E72D297353CC}">
              <c16:uniqueId val="{00000001-D7D4-4CCA-845E-41AFF7FF1B1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9C8-469B-BDA0-8E51DDB09F3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0.78</c:v>
                </c:pt>
                <c:pt idx="1">
                  <c:v>0.83</c:v>
                </c:pt>
                <c:pt idx="2">
                  <c:v>0.83</c:v>
                </c:pt>
                <c:pt idx="3">
                  <c:v>1.22</c:v>
                </c:pt>
                <c:pt idx="4">
                  <c:v>11.99</c:v>
                </c:pt>
              </c:numCache>
            </c:numRef>
          </c:val>
          <c:smooth val="0"/>
          <c:extLst>
            <c:ext xmlns:c16="http://schemas.microsoft.com/office/drawing/2014/chart" uri="{C3380CC4-5D6E-409C-BE32-E72D297353CC}">
              <c16:uniqueId val="{00000001-09C8-469B-BDA0-8E51DDB09F3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103.73</c:v>
                </c:pt>
                <c:pt idx="1">
                  <c:v>112.91</c:v>
                </c:pt>
                <c:pt idx="2">
                  <c:v>124.59</c:v>
                </c:pt>
                <c:pt idx="3">
                  <c:v>137.28</c:v>
                </c:pt>
                <c:pt idx="4">
                  <c:v>155.33000000000001</c:v>
                </c:pt>
              </c:numCache>
            </c:numRef>
          </c:val>
          <c:extLst>
            <c:ext xmlns:c16="http://schemas.microsoft.com/office/drawing/2014/chart" uri="{C3380CC4-5D6E-409C-BE32-E72D297353CC}">
              <c16:uniqueId val="{00000000-701F-4BA7-84CF-377467171C7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67.2</c:v>
                </c:pt>
                <c:pt idx="1">
                  <c:v>61.2</c:v>
                </c:pt>
                <c:pt idx="2">
                  <c:v>57.6</c:v>
                </c:pt>
                <c:pt idx="3">
                  <c:v>58.15</c:v>
                </c:pt>
                <c:pt idx="4">
                  <c:v>77.69</c:v>
                </c:pt>
              </c:numCache>
            </c:numRef>
          </c:val>
          <c:smooth val="0"/>
          <c:extLst>
            <c:ext xmlns:c16="http://schemas.microsoft.com/office/drawing/2014/chart" uri="{C3380CC4-5D6E-409C-BE32-E72D297353CC}">
              <c16:uniqueId val="{00000001-701F-4BA7-84CF-377467171C7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641.61</c:v>
                </c:pt>
                <c:pt idx="1">
                  <c:v>800.88</c:v>
                </c:pt>
                <c:pt idx="2">
                  <c:v>854.79</c:v>
                </c:pt>
                <c:pt idx="3">
                  <c:v>824.83</c:v>
                </c:pt>
                <c:pt idx="4">
                  <c:v>939.6</c:v>
                </c:pt>
              </c:numCache>
            </c:numRef>
          </c:val>
          <c:extLst>
            <c:ext xmlns:c16="http://schemas.microsoft.com/office/drawing/2014/chart" uri="{C3380CC4-5D6E-409C-BE32-E72D297353CC}">
              <c16:uniqueId val="{00000000-CA1F-4877-B1DE-893576236D2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1023.34</c:v>
                </c:pt>
                <c:pt idx="1">
                  <c:v>1033.5999999999999</c:v>
                </c:pt>
                <c:pt idx="2">
                  <c:v>1008.36</c:v>
                </c:pt>
                <c:pt idx="3">
                  <c:v>880.28</c:v>
                </c:pt>
                <c:pt idx="4">
                  <c:v>909.2</c:v>
                </c:pt>
              </c:numCache>
            </c:numRef>
          </c:val>
          <c:smooth val="0"/>
          <c:extLst>
            <c:ext xmlns:c16="http://schemas.microsoft.com/office/drawing/2014/chart" uri="{C3380CC4-5D6E-409C-BE32-E72D297353CC}">
              <c16:uniqueId val="{00000001-CA1F-4877-B1DE-893576236D2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c:v>
                </c:pt>
                <c:pt idx="1">
                  <c:v>99.48</c:v>
                </c:pt>
                <c:pt idx="2">
                  <c:v>87.8</c:v>
                </c:pt>
                <c:pt idx="3">
                  <c:v>98.98</c:v>
                </c:pt>
                <c:pt idx="4">
                  <c:v>86.13</c:v>
                </c:pt>
              </c:numCache>
            </c:numRef>
          </c:val>
          <c:extLst>
            <c:ext xmlns:c16="http://schemas.microsoft.com/office/drawing/2014/chart" uri="{C3380CC4-5D6E-409C-BE32-E72D297353CC}">
              <c16:uniqueId val="{00000000-1D0E-4CAE-8B64-BEBE4469A0F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82.26</c:v>
                </c:pt>
                <c:pt idx="1">
                  <c:v>85.39</c:v>
                </c:pt>
                <c:pt idx="2">
                  <c:v>85.67</c:v>
                </c:pt>
                <c:pt idx="3">
                  <c:v>86.23</c:v>
                </c:pt>
                <c:pt idx="4">
                  <c:v>84.23</c:v>
                </c:pt>
              </c:numCache>
            </c:numRef>
          </c:val>
          <c:smooth val="0"/>
          <c:extLst>
            <c:ext xmlns:c16="http://schemas.microsoft.com/office/drawing/2014/chart" uri="{C3380CC4-5D6E-409C-BE32-E72D297353CC}">
              <c16:uniqueId val="{00000001-1D0E-4CAE-8B64-BEBE4469A0F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160.05000000000001</c:v>
                </c:pt>
                <c:pt idx="1">
                  <c:v>159.88999999999999</c:v>
                </c:pt>
                <c:pt idx="2">
                  <c:v>150</c:v>
                </c:pt>
                <c:pt idx="3">
                  <c:v>159.21</c:v>
                </c:pt>
                <c:pt idx="4">
                  <c:v>153.11000000000001</c:v>
                </c:pt>
              </c:numCache>
            </c:numRef>
          </c:val>
          <c:extLst>
            <c:ext xmlns:c16="http://schemas.microsoft.com/office/drawing/2014/chart" uri="{C3380CC4-5D6E-409C-BE32-E72D297353CC}">
              <c16:uniqueId val="{00000000-ED70-4DAF-A9D8-8C6B6EA50AF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154.25</c:v>
                </c:pt>
                <c:pt idx="1">
                  <c:v>150.96</c:v>
                </c:pt>
                <c:pt idx="2">
                  <c:v>146.12</c:v>
                </c:pt>
                <c:pt idx="3">
                  <c:v>150.44</c:v>
                </c:pt>
                <c:pt idx="4">
                  <c:v>153.13999999999999</c:v>
                </c:pt>
              </c:numCache>
            </c:numRef>
          </c:val>
          <c:smooth val="0"/>
          <c:extLst>
            <c:ext xmlns:c16="http://schemas.microsoft.com/office/drawing/2014/chart" uri="{C3380CC4-5D6E-409C-BE32-E72D297353CC}">
              <c16:uniqueId val="{00000001-ED70-4DAF-A9D8-8C6B6EA50AF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福岡県　志免町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Bc2</v>
      </c>
      <c r="X8" s="35"/>
      <c r="Y8" s="35"/>
      <c r="Z8" s="35"/>
      <c r="AA8" s="35"/>
      <c r="AB8" s="35"/>
      <c r="AC8" s="35"/>
      <c r="AD8" s="36" t="str">
        <f>データ!$M$6</f>
        <v>非設置</v>
      </c>
      <c r="AE8" s="36"/>
      <c r="AF8" s="36"/>
      <c r="AG8" s="36"/>
      <c r="AH8" s="36"/>
      <c r="AI8" s="36"/>
      <c r="AJ8" s="36"/>
      <c r="AK8" s="3"/>
      <c r="AL8" s="37">
        <f>データ!S6</f>
        <v>46560</v>
      </c>
      <c r="AM8" s="37"/>
      <c r="AN8" s="37"/>
      <c r="AO8" s="37"/>
      <c r="AP8" s="37"/>
      <c r="AQ8" s="37"/>
      <c r="AR8" s="37"/>
      <c r="AS8" s="37"/>
      <c r="AT8" s="38">
        <f>データ!T6</f>
        <v>8.69</v>
      </c>
      <c r="AU8" s="38"/>
      <c r="AV8" s="38"/>
      <c r="AW8" s="38"/>
      <c r="AX8" s="38"/>
      <c r="AY8" s="38"/>
      <c r="AZ8" s="38"/>
      <c r="BA8" s="38"/>
      <c r="BB8" s="38">
        <f>データ!U6</f>
        <v>5357.88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49.62</v>
      </c>
      <c r="J10" s="38"/>
      <c r="K10" s="38"/>
      <c r="L10" s="38"/>
      <c r="M10" s="38"/>
      <c r="N10" s="38"/>
      <c r="O10" s="38"/>
      <c r="P10" s="38">
        <f>データ!P6</f>
        <v>100</v>
      </c>
      <c r="Q10" s="38"/>
      <c r="R10" s="38"/>
      <c r="S10" s="38"/>
      <c r="T10" s="38"/>
      <c r="U10" s="38"/>
      <c r="V10" s="38"/>
      <c r="W10" s="38">
        <f>データ!Q6</f>
        <v>96.2</v>
      </c>
      <c r="X10" s="38"/>
      <c r="Y10" s="38"/>
      <c r="Z10" s="38"/>
      <c r="AA10" s="38"/>
      <c r="AB10" s="38"/>
      <c r="AC10" s="38"/>
      <c r="AD10" s="37">
        <f>データ!R6</f>
        <v>2662</v>
      </c>
      <c r="AE10" s="37"/>
      <c r="AF10" s="37"/>
      <c r="AG10" s="37"/>
      <c r="AH10" s="37"/>
      <c r="AI10" s="37"/>
      <c r="AJ10" s="37"/>
      <c r="AK10" s="2"/>
      <c r="AL10" s="37">
        <f>データ!V6</f>
        <v>46543</v>
      </c>
      <c r="AM10" s="37"/>
      <c r="AN10" s="37"/>
      <c r="AO10" s="37"/>
      <c r="AP10" s="37"/>
      <c r="AQ10" s="37"/>
      <c r="AR10" s="37"/>
      <c r="AS10" s="37"/>
      <c r="AT10" s="38">
        <f>データ!W6</f>
        <v>8.07</v>
      </c>
      <c r="AU10" s="38"/>
      <c r="AV10" s="38"/>
      <c r="AW10" s="38"/>
      <c r="AX10" s="38"/>
      <c r="AY10" s="38"/>
      <c r="AZ10" s="38"/>
      <c r="BA10" s="38"/>
      <c r="BB10" s="38">
        <f>データ!X6</f>
        <v>5767.41</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O3aYii5H/E0OkD0ZVpI93sYWY7uHRLp2GvunHx2iM+YtpDksucv4ewckWFkD+jcn4Em1vkWFYqTILR6nuOt9iA==" saltValue="6hkRFKyMn5E8w5x+hdO+5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403431</v>
      </c>
      <c r="D6" s="19">
        <f t="shared" si="3"/>
        <v>46</v>
      </c>
      <c r="E6" s="19">
        <f t="shared" si="3"/>
        <v>17</v>
      </c>
      <c r="F6" s="19">
        <f t="shared" si="3"/>
        <v>1</v>
      </c>
      <c r="G6" s="19">
        <f t="shared" si="3"/>
        <v>0</v>
      </c>
      <c r="H6" s="19" t="str">
        <f t="shared" si="3"/>
        <v>福岡県　志免町</v>
      </c>
      <c r="I6" s="19" t="str">
        <f t="shared" si="3"/>
        <v>法適用</v>
      </c>
      <c r="J6" s="19" t="str">
        <f t="shared" si="3"/>
        <v>下水道事業</v>
      </c>
      <c r="K6" s="19" t="str">
        <f t="shared" si="3"/>
        <v>公共下水道</v>
      </c>
      <c r="L6" s="19" t="str">
        <f t="shared" si="3"/>
        <v>Bc2</v>
      </c>
      <c r="M6" s="19" t="str">
        <f t="shared" si="3"/>
        <v>非設置</v>
      </c>
      <c r="N6" s="20" t="str">
        <f t="shared" si="3"/>
        <v>-</v>
      </c>
      <c r="O6" s="20">
        <f t="shared" si="3"/>
        <v>49.62</v>
      </c>
      <c r="P6" s="20">
        <f t="shared" si="3"/>
        <v>100</v>
      </c>
      <c r="Q6" s="20">
        <f t="shared" si="3"/>
        <v>96.2</v>
      </c>
      <c r="R6" s="20">
        <f t="shared" si="3"/>
        <v>2662</v>
      </c>
      <c r="S6" s="20">
        <f t="shared" si="3"/>
        <v>46560</v>
      </c>
      <c r="T6" s="20">
        <f t="shared" si="3"/>
        <v>8.69</v>
      </c>
      <c r="U6" s="20">
        <f t="shared" si="3"/>
        <v>5357.88</v>
      </c>
      <c r="V6" s="20">
        <f t="shared" si="3"/>
        <v>46543</v>
      </c>
      <c r="W6" s="20">
        <f t="shared" si="3"/>
        <v>8.07</v>
      </c>
      <c r="X6" s="20">
        <f t="shared" si="3"/>
        <v>5767.41</v>
      </c>
      <c r="Y6" s="21">
        <f>IF(Y7="",NA(),Y7)</f>
        <v>110.46</v>
      </c>
      <c r="Z6" s="21">
        <f t="shared" ref="Z6:AH6" si="4">IF(Z7="",NA(),Z7)</f>
        <v>110.19</v>
      </c>
      <c r="AA6" s="21">
        <f t="shared" si="4"/>
        <v>106.96</v>
      </c>
      <c r="AB6" s="21">
        <f t="shared" si="4"/>
        <v>112.26</v>
      </c>
      <c r="AC6" s="21">
        <f t="shared" si="4"/>
        <v>113.55</v>
      </c>
      <c r="AD6" s="21">
        <f t="shared" si="4"/>
        <v>106.25</v>
      </c>
      <c r="AE6" s="21">
        <f t="shared" si="4"/>
        <v>105.89</v>
      </c>
      <c r="AF6" s="21">
        <f t="shared" si="4"/>
        <v>104.59</v>
      </c>
      <c r="AG6" s="21">
        <f t="shared" si="4"/>
        <v>102.96</v>
      </c>
      <c r="AH6" s="21">
        <f t="shared" si="4"/>
        <v>102.1</v>
      </c>
      <c r="AI6" s="20" t="str">
        <f>IF(AI7="","",IF(AI7="-","【-】","【"&amp;SUBSTITUTE(TEXT(AI7,"#,##0.00"),"-","△")&amp;"】"))</f>
        <v>【106.11】</v>
      </c>
      <c r="AJ6" s="20">
        <f>IF(AJ7="",NA(),AJ7)</f>
        <v>0</v>
      </c>
      <c r="AK6" s="20">
        <f t="shared" ref="AK6:AS6" si="5">IF(AK7="",NA(),AK7)</f>
        <v>0</v>
      </c>
      <c r="AL6" s="20">
        <f t="shared" si="5"/>
        <v>0</v>
      </c>
      <c r="AM6" s="20">
        <f t="shared" si="5"/>
        <v>0</v>
      </c>
      <c r="AN6" s="20">
        <f t="shared" si="5"/>
        <v>0</v>
      </c>
      <c r="AO6" s="21">
        <f t="shared" si="5"/>
        <v>0.78</v>
      </c>
      <c r="AP6" s="21">
        <f t="shared" si="5"/>
        <v>0.83</v>
      </c>
      <c r="AQ6" s="21">
        <f t="shared" si="5"/>
        <v>0.83</v>
      </c>
      <c r="AR6" s="21">
        <f t="shared" si="5"/>
        <v>1.22</v>
      </c>
      <c r="AS6" s="21">
        <f t="shared" si="5"/>
        <v>11.99</v>
      </c>
      <c r="AT6" s="20" t="str">
        <f>IF(AT7="","",IF(AT7="-","【-】","【"&amp;SUBSTITUTE(TEXT(AT7,"#,##0.00"),"-","△")&amp;"】"))</f>
        <v>【3.15】</v>
      </c>
      <c r="AU6" s="21">
        <f>IF(AU7="",NA(),AU7)</f>
        <v>103.73</v>
      </c>
      <c r="AV6" s="21">
        <f t="shared" ref="AV6:BD6" si="6">IF(AV7="",NA(),AV7)</f>
        <v>112.91</v>
      </c>
      <c r="AW6" s="21">
        <f t="shared" si="6"/>
        <v>124.59</v>
      </c>
      <c r="AX6" s="21">
        <f t="shared" si="6"/>
        <v>137.28</v>
      </c>
      <c r="AY6" s="21">
        <f t="shared" si="6"/>
        <v>155.33000000000001</v>
      </c>
      <c r="AZ6" s="21">
        <f t="shared" si="6"/>
        <v>67.2</v>
      </c>
      <c r="BA6" s="21">
        <f t="shared" si="6"/>
        <v>61.2</v>
      </c>
      <c r="BB6" s="21">
        <f t="shared" si="6"/>
        <v>57.6</v>
      </c>
      <c r="BC6" s="21">
        <f t="shared" si="6"/>
        <v>58.15</v>
      </c>
      <c r="BD6" s="21">
        <f t="shared" si="6"/>
        <v>77.69</v>
      </c>
      <c r="BE6" s="20" t="str">
        <f>IF(BE7="","",IF(BE7="-","【-】","【"&amp;SUBSTITUTE(TEXT(BE7,"#,##0.00"),"-","△")&amp;"】"))</f>
        <v>【73.44】</v>
      </c>
      <c r="BF6" s="21">
        <f>IF(BF7="",NA(),BF7)</f>
        <v>641.61</v>
      </c>
      <c r="BG6" s="21">
        <f t="shared" ref="BG6:BO6" si="7">IF(BG7="",NA(),BG7)</f>
        <v>800.88</v>
      </c>
      <c r="BH6" s="21">
        <f t="shared" si="7"/>
        <v>854.79</v>
      </c>
      <c r="BI6" s="21">
        <f t="shared" si="7"/>
        <v>824.83</v>
      </c>
      <c r="BJ6" s="21">
        <f t="shared" si="7"/>
        <v>939.6</v>
      </c>
      <c r="BK6" s="21">
        <f t="shared" si="7"/>
        <v>1023.34</v>
      </c>
      <c r="BL6" s="21">
        <f t="shared" si="7"/>
        <v>1033.5999999999999</v>
      </c>
      <c r="BM6" s="21">
        <f t="shared" si="7"/>
        <v>1008.36</v>
      </c>
      <c r="BN6" s="21">
        <f t="shared" si="7"/>
        <v>880.28</v>
      </c>
      <c r="BO6" s="21">
        <f t="shared" si="7"/>
        <v>909.2</v>
      </c>
      <c r="BP6" s="20" t="str">
        <f>IF(BP7="","",IF(BP7="-","【-】","【"&amp;SUBSTITUTE(TEXT(BP7,"#,##0.00"),"-","△")&amp;"】"))</f>
        <v>【652.82】</v>
      </c>
      <c r="BQ6" s="21">
        <f>IF(BQ7="",NA(),BQ7)</f>
        <v>100</v>
      </c>
      <c r="BR6" s="21">
        <f t="shared" ref="BR6:BZ6" si="8">IF(BR7="",NA(),BR7)</f>
        <v>99.48</v>
      </c>
      <c r="BS6" s="21">
        <f t="shared" si="8"/>
        <v>87.8</v>
      </c>
      <c r="BT6" s="21">
        <f t="shared" si="8"/>
        <v>98.98</v>
      </c>
      <c r="BU6" s="21">
        <f t="shared" si="8"/>
        <v>86.13</v>
      </c>
      <c r="BV6" s="21">
        <f t="shared" si="8"/>
        <v>82.26</v>
      </c>
      <c r="BW6" s="21">
        <f t="shared" si="8"/>
        <v>85.39</v>
      </c>
      <c r="BX6" s="21">
        <f t="shared" si="8"/>
        <v>85.67</v>
      </c>
      <c r="BY6" s="21">
        <f t="shared" si="8"/>
        <v>86.23</v>
      </c>
      <c r="BZ6" s="21">
        <f t="shared" si="8"/>
        <v>84.23</v>
      </c>
      <c r="CA6" s="20" t="str">
        <f>IF(CA7="","",IF(CA7="-","【-】","【"&amp;SUBSTITUTE(TEXT(CA7,"#,##0.00"),"-","△")&amp;"】"))</f>
        <v>【97.61】</v>
      </c>
      <c r="CB6" s="21">
        <f>IF(CB7="",NA(),CB7)</f>
        <v>160.05000000000001</v>
      </c>
      <c r="CC6" s="21">
        <f t="shared" ref="CC6:CK6" si="9">IF(CC7="",NA(),CC7)</f>
        <v>159.88999999999999</v>
      </c>
      <c r="CD6" s="21">
        <f t="shared" si="9"/>
        <v>150</v>
      </c>
      <c r="CE6" s="21">
        <f t="shared" si="9"/>
        <v>159.21</v>
      </c>
      <c r="CF6" s="21">
        <f t="shared" si="9"/>
        <v>153.11000000000001</v>
      </c>
      <c r="CG6" s="21">
        <f t="shared" si="9"/>
        <v>154.25</v>
      </c>
      <c r="CH6" s="21">
        <f t="shared" si="9"/>
        <v>150.96</v>
      </c>
      <c r="CI6" s="21">
        <f t="shared" si="9"/>
        <v>146.12</v>
      </c>
      <c r="CJ6" s="21">
        <f t="shared" si="9"/>
        <v>150.44</v>
      </c>
      <c r="CK6" s="21">
        <f t="shared" si="9"/>
        <v>153.13999999999999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64.510000000000005</v>
      </c>
      <c r="CS6" s="21">
        <f t="shared" si="10"/>
        <v>66.180000000000007</v>
      </c>
      <c r="CT6" s="21">
        <f t="shared" si="10"/>
        <v>56.39</v>
      </c>
      <c r="CU6" s="21">
        <f t="shared" si="10"/>
        <v>55.67</v>
      </c>
      <c r="CV6" s="21">
        <f t="shared" si="10"/>
        <v>55.27</v>
      </c>
      <c r="CW6" s="20" t="str">
        <f>IF(CW7="","",IF(CW7="-","【-】","【"&amp;SUBSTITUTE(TEXT(CW7,"#,##0.00"),"-","△")&amp;"】"))</f>
        <v>【59.10】</v>
      </c>
      <c r="CX6" s="21">
        <f>IF(CX7="",NA(),CX7)</f>
        <v>95.92</v>
      </c>
      <c r="CY6" s="21">
        <f t="shared" ref="CY6:DG6" si="11">IF(CY7="",NA(),CY7)</f>
        <v>96.5</v>
      </c>
      <c r="CZ6" s="21">
        <f t="shared" si="11"/>
        <v>96.57</v>
      </c>
      <c r="DA6" s="21">
        <f t="shared" si="11"/>
        <v>96.67</v>
      </c>
      <c r="DB6" s="21">
        <f t="shared" si="11"/>
        <v>96.72</v>
      </c>
      <c r="DC6" s="21">
        <f t="shared" si="11"/>
        <v>91.62</v>
      </c>
      <c r="DD6" s="21">
        <f t="shared" si="11"/>
        <v>91.87</v>
      </c>
      <c r="DE6" s="21">
        <f t="shared" si="11"/>
        <v>91.45</v>
      </c>
      <c r="DF6" s="21">
        <f t="shared" si="11"/>
        <v>91</v>
      </c>
      <c r="DG6" s="21">
        <f t="shared" si="11"/>
        <v>88.12</v>
      </c>
      <c r="DH6" s="20" t="str">
        <f>IF(DH7="","",IF(DH7="-","【-】","【"&amp;SUBSTITUTE(TEXT(DH7,"#,##0.00"),"-","△")&amp;"】"))</f>
        <v>【95.82】</v>
      </c>
      <c r="DI6" s="21">
        <f>IF(DI7="",NA(),DI7)</f>
        <v>20.239999999999998</v>
      </c>
      <c r="DJ6" s="21">
        <f t="shared" ref="DJ6:DR6" si="12">IF(DJ7="",NA(),DJ7)</f>
        <v>22.75</v>
      </c>
      <c r="DK6" s="21">
        <f t="shared" si="12"/>
        <v>25.25</v>
      </c>
      <c r="DL6" s="21">
        <f t="shared" si="12"/>
        <v>27.76</v>
      </c>
      <c r="DM6" s="21">
        <f t="shared" si="12"/>
        <v>30.09</v>
      </c>
      <c r="DN6" s="21">
        <f t="shared" si="12"/>
        <v>14.75</v>
      </c>
      <c r="DO6" s="21">
        <f t="shared" si="12"/>
        <v>19.78</v>
      </c>
      <c r="DP6" s="21">
        <f t="shared" si="12"/>
        <v>14.8</v>
      </c>
      <c r="DQ6" s="21">
        <f t="shared" si="12"/>
        <v>17.149999999999999</v>
      </c>
      <c r="DR6" s="21">
        <f t="shared" si="12"/>
        <v>19.68</v>
      </c>
      <c r="DS6" s="20" t="str">
        <f>IF(DS7="","",IF(DS7="-","【-】","【"&amp;SUBSTITUTE(TEXT(DS7,"#,##0.00"),"-","△")&amp;"】"))</f>
        <v>【39.74】</v>
      </c>
      <c r="DT6" s="20">
        <f>IF(DT7="",NA(),DT7)</f>
        <v>0</v>
      </c>
      <c r="DU6" s="20">
        <f t="shared" ref="DU6:EC6" si="13">IF(DU7="",NA(),DU7)</f>
        <v>0</v>
      </c>
      <c r="DV6" s="20">
        <f t="shared" si="13"/>
        <v>0</v>
      </c>
      <c r="DW6" s="20">
        <f t="shared" si="13"/>
        <v>0</v>
      </c>
      <c r="DX6" s="20">
        <f t="shared" si="13"/>
        <v>0</v>
      </c>
      <c r="DY6" s="21">
        <f t="shared" si="13"/>
        <v>0.25</v>
      </c>
      <c r="DZ6" s="21">
        <f t="shared" si="13"/>
        <v>0.44</v>
      </c>
      <c r="EA6" s="21">
        <f t="shared" si="13"/>
        <v>0.1</v>
      </c>
      <c r="EB6" s="21">
        <f t="shared" si="13"/>
        <v>0.14000000000000001</v>
      </c>
      <c r="EC6" s="21">
        <f t="shared" si="13"/>
        <v>0.16</v>
      </c>
      <c r="ED6" s="20" t="str">
        <f>IF(ED7="","",IF(ED7="-","【-】","【"&amp;SUBSTITUTE(TEXT(ED7,"#,##0.00"),"-","△")&amp;"】"))</f>
        <v>【7.62】</v>
      </c>
      <c r="EE6" s="21">
        <f>IF(EE7="",NA(),EE7)</f>
        <v>0.1</v>
      </c>
      <c r="EF6" s="21">
        <f t="shared" ref="EF6:EN6" si="14">IF(EF7="",NA(),EF7)</f>
        <v>0.04</v>
      </c>
      <c r="EG6" s="20">
        <f t="shared" si="14"/>
        <v>0</v>
      </c>
      <c r="EH6" s="20">
        <f t="shared" si="14"/>
        <v>0</v>
      </c>
      <c r="EI6" s="20">
        <f t="shared" si="14"/>
        <v>0</v>
      </c>
      <c r="EJ6" s="21">
        <f t="shared" si="14"/>
        <v>0.04</v>
      </c>
      <c r="EK6" s="21">
        <f t="shared" si="14"/>
        <v>0.05</v>
      </c>
      <c r="EL6" s="21">
        <f t="shared" si="14"/>
        <v>0.09</v>
      </c>
      <c r="EM6" s="21">
        <f t="shared" si="14"/>
        <v>0.25</v>
      </c>
      <c r="EN6" s="21">
        <f t="shared" si="14"/>
        <v>0.05</v>
      </c>
      <c r="EO6" s="20" t="str">
        <f>IF(EO7="","",IF(EO7="-","【-】","【"&amp;SUBSTITUTE(TEXT(EO7,"#,##0.00"),"-","△")&amp;"】"))</f>
        <v>【0.23】</v>
      </c>
    </row>
    <row r="7" spans="1:148" s="22" customFormat="1" x14ac:dyDescent="0.15">
      <c r="A7" s="14"/>
      <c r="B7" s="23">
        <v>2022</v>
      </c>
      <c r="C7" s="23">
        <v>403431</v>
      </c>
      <c r="D7" s="23">
        <v>46</v>
      </c>
      <c r="E7" s="23">
        <v>17</v>
      </c>
      <c r="F7" s="23">
        <v>1</v>
      </c>
      <c r="G7" s="23">
        <v>0</v>
      </c>
      <c r="H7" s="23" t="s">
        <v>96</v>
      </c>
      <c r="I7" s="23" t="s">
        <v>97</v>
      </c>
      <c r="J7" s="23" t="s">
        <v>98</v>
      </c>
      <c r="K7" s="23" t="s">
        <v>99</v>
      </c>
      <c r="L7" s="23" t="s">
        <v>100</v>
      </c>
      <c r="M7" s="23" t="s">
        <v>101</v>
      </c>
      <c r="N7" s="24" t="s">
        <v>102</v>
      </c>
      <c r="O7" s="24">
        <v>49.62</v>
      </c>
      <c r="P7" s="24">
        <v>100</v>
      </c>
      <c r="Q7" s="24">
        <v>96.2</v>
      </c>
      <c r="R7" s="24">
        <v>2662</v>
      </c>
      <c r="S7" s="24">
        <v>46560</v>
      </c>
      <c r="T7" s="24">
        <v>8.69</v>
      </c>
      <c r="U7" s="24">
        <v>5357.88</v>
      </c>
      <c r="V7" s="24">
        <v>46543</v>
      </c>
      <c r="W7" s="24">
        <v>8.07</v>
      </c>
      <c r="X7" s="24">
        <v>5767.41</v>
      </c>
      <c r="Y7" s="24">
        <v>110.46</v>
      </c>
      <c r="Z7" s="24">
        <v>110.19</v>
      </c>
      <c r="AA7" s="24">
        <v>106.96</v>
      </c>
      <c r="AB7" s="24">
        <v>112.26</v>
      </c>
      <c r="AC7" s="24">
        <v>113.55</v>
      </c>
      <c r="AD7" s="24">
        <v>106.25</v>
      </c>
      <c r="AE7" s="24">
        <v>105.89</v>
      </c>
      <c r="AF7" s="24">
        <v>104.59</v>
      </c>
      <c r="AG7" s="24">
        <v>102.96</v>
      </c>
      <c r="AH7" s="24">
        <v>102.1</v>
      </c>
      <c r="AI7" s="24">
        <v>106.11</v>
      </c>
      <c r="AJ7" s="24">
        <v>0</v>
      </c>
      <c r="AK7" s="24">
        <v>0</v>
      </c>
      <c r="AL7" s="24">
        <v>0</v>
      </c>
      <c r="AM7" s="24">
        <v>0</v>
      </c>
      <c r="AN7" s="24">
        <v>0</v>
      </c>
      <c r="AO7" s="24">
        <v>0.78</v>
      </c>
      <c r="AP7" s="24">
        <v>0.83</v>
      </c>
      <c r="AQ7" s="24">
        <v>0.83</v>
      </c>
      <c r="AR7" s="24">
        <v>1.22</v>
      </c>
      <c r="AS7" s="24">
        <v>11.99</v>
      </c>
      <c r="AT7" s="24">
        <v>3.15</v>
      </c>
      <c r="AU7" s="24">
        <v>103.73</v>
      </c>
      <c r="AV7" s="24">
        <v>112.91</v>
      </c>
      <c r="AW7" s="24">
        <v>124.59</v>
      </c>
      <c r="AX7" s="24">
        <v>137.28</v>
      </c>
      <c r="AY7" s="24">
        <v>155.33000000000001</v>
      </c>
      <c r="AZ7" s="24">
        <v>67.2</v>
      </c>
      <c r="BA7" s="24">
        <v>61.2</v>
      </c>
      <c r="BB7" s="24">
        <v>57.6</v>
      </c>
      <c r="BC7" s="24">
        <v>58.15</v>
      </c>
      <c r="BD7" s="24">
        <v>77.69</v>
      </c>
      <c r="BE7" s="24">
        <v>73.44</v>
      </c>
      <c r="BF7" s="24">
        <v>641.61</v>
      </c>
      <c r="BG7" s="24">
        <v>800.88</v>
      </c>
      <c r="BH7" s="24">
        <v>854.79</v>
      </c>
      <c r="BI7" s="24">
        <v>824.83</v>
      </c>
      <c r="BJ7" s="24">
        <v>939.6</v>
      </c>
      <c r="BK7" s="24">
        <v>1023.34</v>
      </c>
      <c r="BL7" s="24">
        <v>1033.5999999999999</v>
      </c>
      <c r="BM7" s="24">
        <v>1008.36</v>
      </c>
      <c r="BN7" s="24">
        <v>880.28</v>
      </c>
      <c r="BO7" s="24">
        <v>909.2</v>
      </c>
      <c r="BP7" s="24">
        <v>652.82000000000005</v>
      </c>
      <c r="BQ7" s="24">
        <v>100</v>
      </c>
      <c r="BR7" s="24">
        <v>99.48</v>
      </c>
      <c r="BS7" s="24">
        <v>87.8</v>
      </c>
      <c r="BT7" s="24">
        <v>98.98</v>
      </c>
      <c r="BU7" s="24">
        <v>86.13</v>
      </c>
      <c r="BV7" s="24">
        <v>82.26</v>
      </c>
      <c r="BW7" s="24">
        <v>85.39</v>
      </c>
      <c r="BX7" s="24">
        <v>85.67</v>
      </c>
      <c r="BY7" s="24">
        <v>86.23</v>
      </c>
      <c r="BZ7" s="24">
        <v>84.23</v>
      </c>
      <c r="CA7" s="24">
        <v>97.61</v>
      </c>
      <c r="CB7" s="24">
        <v>160.05000000000001</v>
      </c>
      <c r="CC7" s="24">
        <v>159.88999999999999</v>
      </c>
      <c r="CD7" s="24">
        <v>150</v>
      </c>
      <c r="CE7" s="24">
        <v>159.21</v>
      </c>
      <c r="CF7" s="24">
        <v>153.11000000000001</v>
      </c>
      <c r="CG7" s="24">
        <v>154.25</v>
      </c>
      <c r="CH7" s="24">
        <v>150.96</v>
      </c>
      <c r="CI7" s="24">
        <v>146.12</v>
      </c>
      <c r="CJ7" s="24">
        <v>150.44</v>
      </c>
      <c r="CK7" s="24">
        <v>153.13999999999999</v>
      </c>
      <c r="CL7" s="24">
        <v>138.29</v>
      </c>
      <c r="CM7" s="24" t="s">
        <v>102</v>
      </c>
      <c r="CN7" s="24" t="s">
        <v>102</v>
      </c>
      <c r="CO7" s="24" t="s">
        <v>102</v>
      </c>
      <c r="CP7" s="24" t="s">
        <v>102</v>
      </c>
      <c r="CQ7" s="24" t="s">
        <v>102</v>
      </c>
      <c r="CR7" s="24">
        <v>64.510000000000005</v>
      </c>
      <c r="CS7" s="24">
        <v>66.180000000000007</v>
      </c>
      <c r="CT7" s="24">
        <v>56.39</v>
      </c>
      <c r="CU7" s="24">
        <v>55.67</v>
      </c>
      <c r="CV7" s="24">
        <v>55.27</v>
      </c>
      <c r="CW7" s="24">
        <v>59.1</v>
      </c>
      <c r="CX7" s="24">
        <v>95.92</v>
      </c>
      <c r="CY7" s="24">
        <v>96.5</v>
      </c>
      <c r="CZ7" s="24">
        <v>96.57</v>
      </c>
      <c r="DA7" s="24">
        <v>96.67</v>
      </c>
      <c r="DB7" s="24">
        <v>96.72</v>
      </c>
      <c r="DC7" s="24">
        <v>91.62</v>
      </c>
      <c r="DD7" s="24">
        <v>91.87</v>
      </c>
      <c r="DE7" s="24">
        <v>91.45</v>
      </c>
      <c r="DF7" s="24">
        <v>91</v>
      </c>
      <c r="DG7" s="24">
        <v>88.12</v>
      </c>
      <c r="DH7" s="24">
        <v>95.82</v>
      </c>
      <c r="DI7" s="24">
        <v>20.239999999999998</v>
      </c>
      <c r="DJ7" s="24">
        <v>22.75</v>
      </c>
      <c r="DK7" s="24">
        <v>25.25</v>
      </c>
      <c r="DL7" s="24">
        <v>27.76</v>
      </c>
      <c r="DM7" s="24">
        <v>30.09</v>
      </c>
      <c r="DN7" s="24">
        <v>14.75</v>
      </c>
      <c r="DO7" s="24">
        <v>19.78</v>
      </c>
      <c r="DP7" s="24">
        <v>14.8</v>
      </c>
      <c r="DQ7" s="24">
        <v>17.149999999999999</v>
      </c>
      <c r="DR7" s="24">
        <v>19.68</v>
      </c>
      <c r="DS7" s="24">
        <v>39.74</v>
      </c>
      <c r="DT7" s="24">
        <v>0</v>
      </c>
      <c r="DU7" s="24">
        <v>0</v>
      </c>
      <c r="DV7" s="24">
        <v>0</v>
      </c>
      <c r="DW7" s="24">
        <v>0</v>
      </c>
      <c r="DX7" s="24">
        <v>0</v>
      </c>
      <c r="DY7" s="24">
        <v>0.25</v>
      </c>
      <c r="DZ7" s="24">
        <v>0.44</v>
      </c>
      <c r="EA7" s="24">
        <v>0.1</v>
      </c>
      <c r="EB7" s="24">
        <v>0.14000000000000001</v>
      </c>
      <c r="EC7" s="24">
        <v>0.16</v>
      </c>
      <c r="ED7" s="24">
        <v>7.62</v>
      </c>
      <c r="EE7" s="24">
        <v>0.1</v>
      </c>
      <c r="EF7" s="24">
        <v>0.04</v>
      </c>
      <c r="EG7" s="24">
        <v>0</v>
      </c>
      <c r="EH7" s="24">
        <v>0</v>
      </c>
      <c r="EI7" s="24">
        <v>0</v>
      </c>
      <c r="EJ7" s="24">
        <v>0.04</v>
      </c>
      <c r="EK7" s="24">
        <v>0.05</v>
      </c>
      <c r="EL7" s="24">
        <v>0.09</v>
      </c>
      <c r="EM7" s="24">
        <v>0.25</v>
      </c>
      <c r="EN7" s="24">
        <v>0.05</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2024-01-19T04:37:25Z</cp:lastPrinted>
  <dcterms:created xsi:type="dcterms:W3CDTF">2023-12-12T00:51:26Z</dcterms:created>
  <dcterms:modified xsi:type="dcterms:W3CDTF">2024-01-19T04:39:47Z</dcterms:modified>
  <cp:category/>
</cp:coreProperties>
</file>