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2file\志免町\上下水道課\共通\☆ファイリング（見直し中 by日高）\経営【経営戦略など】\02.経営比較分析\R4\水道\"/>
    </mc:Choice>
  </mc:AlternateContent>
  <xr:revisionPtr revIDLastSave="0" documentId="13_ncr:1_{EE3996AC-BC20-4336-9A72-C32771EB29C2}" xr6:coauthVersionLast="36" xr6:coauthVersionMax="36" xr10:uidLastSave="{00000000-0000-0000-0000-000000000000}"/>
  <workbookProtection workbookAlgorithmName="SHA-512" workbookHashValue="FeCnJX2D45yykFem9SSJEWpECIrPj2rxLSOzy6JbOYj550g6Xt9JMoO738WpBT9lqkP5OAvKLc0cOcCov0EK7g==" workbookSaltValue="pIXmG6EyMh2yW1BVhM+Q8g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BB10" i="4"/>
  <c r="AT10" i="4"/>
  <c r="AL10" i="4"/>
  <c r="I10" i="4"/>
  <c r="BB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<sst xmlns="http://schemas.openxmlformats.org/spreadsheetml/2006/main" count="228" uniqueCount="114">
  <si>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</si>
  <si>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</si>
  <si>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</si>
  <si>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</si>
  <si>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</si>
  <si>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</si>
  <si>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</si>
  <si>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</si>
  <si>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</si>
  <si>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</si>
  <si>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</si>
  <si>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</si>
  <si>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</si>
  <si>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</si>
  <si>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</si>
  <si>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</si>
  <si>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</si>
  <si>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</si>
  <si>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</si>
  <si>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</si>
  <si>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</si>
  <si>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</si>
  <si>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</si>
  <si>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</si>
  <si>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</si>
  <si>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</si>
  <si>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</si>
  <si>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</si>
  <si>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</si>
  <si>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</si>
  <si>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</si>
  <si>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</si>
  <si>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</si>
  <si>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</si>
  <si>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</si>
  <si>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</si>
  <si>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</si>
  <si>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</si>
  <si>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</si>
  <si>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</si>
  <si>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</si>
  <si>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</si>
  <si>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</si>
  <si>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</si>
  <si>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</si>
  <si>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</si>
  <si>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</si>
  <si>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</si>
  <si>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</si>
  <si>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</si>
  <si>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</si>
  <si>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</si>
  <si>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</si>
  <si>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</si>
  <si>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</si>
  <si>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</si>
  <si>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</si>
  <si>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</si>
  <si>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</si>
  <si>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</si>
  <si>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</si>
  <si>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</si>
  <si>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</si>
  <si>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</si>
  <si>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</si>
  <si>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</si>
  <si>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</si>
  <si>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</si>
  <si>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</si>
  <si>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</si>
  <si>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</si>
  <si>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</si>
  <si>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</si>
  <si>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</si>
  <si>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</si>
  <si>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</si>
  <si>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</si>
  <si>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</si>
  <si>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</si>
  <si>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</si>
  <si>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</si>
  <si>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</si>
  <si>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</si>
  <si>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</si>
  <si>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</si>
  <si>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</si>
  <si>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</si>
  <si>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</si>
  <si>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</si>
  <si>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</si>
  <si>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</si>
  <si>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</si>
  <si>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</si>
  <si>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志免町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</si>
  <si>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</si>
  <si>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</si>
  <si>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</si>
  <si>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</si>
  <si>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</si>
  <si>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</si>
  <si>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</si>
  <si>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</si>
  <si>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</si>
  <si>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</si>
  <si>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</si>
  <si>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</si>
  <si>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</si>
  <si>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</si>
  <si>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</si>
  <si>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</si>
  <si>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</si>
  <si>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志免町の水道管・水道施設について毎年計画的に更新を行っているため、著しい管路の老朽化や早急に検討すべき課題はみられない。
①有形固定資産減価償却率は、減価償却がどの程度進んでいるかを表す指標で、類似団体平均値と概ね同様の増加傾向となっている。
②管路経年化率は、法定耐用年数（40年）を超えた管路延長の割合で、耐用年数を超えたものはない。
③管路更新率は、当該年度に更新した管路延長の割合で、類似団体平均値を上回っており、早いペースで管路更新が行われている。
</t>
    <rPh sb="197" eb="204">
      <t>ルイジダンタイヘイキンチ</t>
    </rPh>
    <rPh sb="205" eb="207">
      <t>ウワマワ</t>
    </rPh>
    <rPh sb="212" eb="213">
      <t>ハヤ</t>
    </rPh>
    <rPh sb="218" eb="220">
      <t>カンロ</t>
    </rPh>
    <rPh sb="220" eb="222">
      <t>コウシン</t>
    </rPh>
    <rPh sb="223" eb="224">
      <t>オコナ</t>
    </rPh>
    <phoneticPr fontId="4"/>
  </si>
  <si>
    <t>志免町の水道事業経営においては、毎年純利益が発生しているため健全な経営状況である。
①経常収支比率は、当期の経営活動による収入で費用を賄えているかの指標で、黒字水準とされている100％を大きく上回っており、健全な状態である。
②累積欠損金はない。
③流動比率は、短期的な支払能力を表す指標で、類似団体より良い状態である。
④企業債残高対事業規模比率は、給水収益に対する企業債残高の割合で、自主財源で計画的に更新工事を進めており、企業債残高は年々減少しているため、類似団体に比べ低くなってる。
⑤料金回収率は、経費を給水収益でどの程度賄えているかを表す指標で、新型コロナウィルスの経済支援として、水道料金2か月分を減免しなければ100%を超えている。
⑥給水原価は、有収水量1㎥当たりの給水に要した費用で、福岡地区水道企業団からの受水費や維持管理等の費用が大きく、類似団体を上回っており、引き続き費用削減に努める。
⑦施設利用率は、施設の処理能力に対する処理水量の割合、⑧有収率は、総給水量に対する有収水量の割合で、どちらも類似団体を超えている。
施設の稼働状況が適切に収益に反映されていることからも、経営の効率性は高いものと考えられる。</t>
    <rPh sb="277" eb="278">
      <t>コ</t>
    </rPh>
    <rPh sb="280" eb="282">
      <t>シンガタ</t>
    </rPh>
    <rPh sb="345" eb="347">
      <t>フクオカ</t>
    </rPh>
    <rPh sb="347" eb="349">
      <t>チク</t>
    </rPh>
    <rPh sb="349" eb="351">
      <t>スイドウ</t>
    </rPh>
    <rPh sb="351" eb="353">
      <t>キギョウ</t>
    </rPh>
    <rPh sb="353" eb="354">
      <t>ダン</t>
    </rPh>
    <rPh sb="374" eb="376">
      <t>ルイジ</t>
    </rPh>
    <rPh sb="376" eb="378">
      <t>ダンタイ</t>
    </rPh>
    <rPh sb="378" eb="381">
      <t>ヘイキンチ</t>
    </rPh>
    <rPh sb="382" eb="384">
      <t>ウワマワ</t>
    </rPh>
    <rPh sb="386" eb="387">
      <t>ヒ</t>
    </rPh>
    <rPh sb="388" eb="389">
      <t>ツヅ</t>
    </rPh>
    <rPh sb="398" eb="400">
      <t>ヒヨウ</t>
    </rPh>
    <rPh sb="400" eb="402">
      <t>サクゲン</t>
    </rPh>
    <rPh sb="403" eb="404">
      <t>ツト</t>
    </rPh>
    <phoneticPr fontId="4"/>
  </si>
  <si>
    <t>令和4年度は、新型コロナウィルスの経済支援として、水道料金2か月分を減免したため「⑤料金回収率」が100％を下回ったが、「①経常収支比率」は良好で、「②累積欠損金」もないことから、現在のところ健全な経営状況と考えられる。
ただ、今後は給水収益の大幅な増額は見込めず、管路や水道施設の更新費用が逓増していくことが予測されるため、令和2年度に策定した経営戦略を基に、今後も経営の健全維持及び更なる効率化に努める。</t>
    <rPh sb="0" eb="2">
      <t>レイワ</t>
    </rPh>
    <rPh sb="3" eb="5">
      <t>ネンド</t>
    </rPh>
    <rPh sb="96" eb="98">
      <t>ケンゼン</t>
    </rPh>
    <rPh sb="99" eb="101">
      <t>ケイエイ</t>
    </rPh>
    <rPh sb="101" eb="103">
      <t>ジョウキョウ</t>
    </rPh>
    <rPh sb="104" eb="105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</si>
</sst>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0.95</c:v>
                </c:pt>
                <c:pt idx="2">
                  <c:v>0.86</c:v>
                </c:pt>
                <c:pt idx="3">
                  <c:v>1.35</c:v>
                </c:pt>
                <c:pt idx="4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9-469A-B7BA-82500F627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9-469A-B7BA-82500F627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77.91</c:v>
                </c:pt>
                <c:pt idx="1">
                  <c:v>77.959999999999994</c:v>
                </c:pt>
                <c:pt idx="2">
                  <c:v>81</c:v>
                </c:pt>
                <c:pt idx="3">
                  <c:v>81.03</c:v>
                </c:pt>
                <c:pt idx="4">
                  <c:v>80.03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E-4851-90F4-22E6CB81A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E-4851-90F4-22E6CB81A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94.14</c:v>
                </c:pt>
                <c:pt idx="1">
                  <c:v>94.36</c:v>
                </c:pt>
                <c:pt idx="2">
                  <c:v>94.88</c:v>
                </c:pt>
                <c:pt idx="3">
                  <c:v>94.65</c:v>
                </c:pt>
                <c:pt idx="4">
                  <c:v>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3-4F9B-AFEE-81961129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3-4F9B-AFEE-81961129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128.26</c:v>
                </c:pt>
                <c:pt idx="1">
                  <c:v>123.11</c:v>
                </c:pt>
                <c:pt idx="2">
                  <c:v>120.33</c:v>
                </c:pt>
                <c:pt idx="3">
                  <c:v>134.49</c:v>
                </c:pt>
                <c:pt idx="4">
                  <c:v>120.22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0-41D0-AF5D-46E45A727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0-41D0-AF5D-46E45A727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46</c:v>
                </c:pt>
                <c:pt idx="1">
                  <c:v>46.34</c:v>
                </c:pt>
                <c:pt idx="2">
                  <c:v>47.46</c:v>
                </c:pt>
                <c:pt idx="3">
                  <c:v>48.29</c:v>
                </c:pt>
                <c:pt idx="4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0-42B6-ACC0-5740FF3CA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0-42B6-ACC0-5740FF3CA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8-4103-9620-32BB925D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8-4103-9620-32BB925D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7-40C3-B734-53508C02C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7-40C3-B734-53508C02C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671.07</c:v>
                </c:pt>
                <c:pt idx="1">
                  <c:v>671.68</c:v>
                </c:pt>
                <c:pt idx="2">
                  <c:v>748.2</c:v>
                </c:pt>
                <c:pt idx="3">
                  <c:v>742.17</c:v>
                </c:pt>
                <c:pt idx="4">
                  <c:v>599.22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3-47FA-93E3-01CFD715F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3-47FA-93E3-01CFD715F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190.56</c:v>
                </c:pt>
                <c:pt idx="1">
                  <c:v>171.49</c:v>
                </c:pt>
                <c:pt idx="2">
                  <c:v>176.13</c:v>
                </c:pt>
                <c:pt idx="3">
                  <c:v>129.9</c:v>
                </c:pt>
                <c:pt idx="4">
                  <c:v>134.93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6-480B-8A6E-7C38196E5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6-480B-8A6E-7C38196E5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117.29</c:v>
                </c:pt>
                <c:pt idx="1">
                  <c:v>109.92</c:v>
                </c:pt>
                <c:pt idx="2">
                  <c:v>97.55</c:v>
                </c:pt>
                <c:pt idx="3">
                  <c:v>118.18</c:v>
                </c:pt>
                <c:pt idx="4">
                  <c:v>95.75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D-4C68-9D31-FBE1E3D8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D-4C68-9D31-FBE1E3D8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195.98</c:v>
                </c:pt>
                <c:pt idx="1">
                  <c:v>208.9</c:v>
                </c:pt>
                <c:pt idx="2">
                  <c:v>196.03</c:v>
                </c:pt>
                <c:pt idx="3">
                  <c:v>193.15</c:v>
                </c:pt>
                <c:pt idx="4">
                  <c:v>198.67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0-4228-9245-098463713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0-4228-9245-098463713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D33" zoomScale="85" zoomScaleNormal="85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福岡県　志免町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A5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46560</v>
      </c>
      <c r="AM8" s="45"/>
      <c r="AN8" s="45"/>
      <c r="AO8" s="45"/>
      <c r="AP8" s="45"/>
      <c r="AQ8" s="45"/>
      <c r="AR8" s="45"/>
      <c r="AS8" s="45"/>
      <c r="AT8" s="46">
        <f>データ!$S$6</f>
        <v>8.69</v>
      </c>
      <c r="AU8" s="47"/>
      <c r="AV8" s="47"/>
      <c r="AW8" s="47"/>
      <c r="AX8" s="47"/>
      <c r="AY8" s="47"/>
      <c r="AZ8" s="47"/>
      <c r="BA8" s="47"/>
      <c r="BB8" s="48">
        <f>データ!$T$6</f>
        <v>5357.88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86.61</v>
      </c>
      <c r="J10" s="47"/>
      <c r="K10" s="47"/>
      <c r="L10" s="47"/>
      <c r="M10" s="47"/>
      <c r="N10" s="47"/>
      <c r="O10" s="81"/>
      <c r="P10" s="48">
        <f>データ!$P$6</f>
        <v>99.68</v>
      </c>
      <c r="Q10" s="48"/>
      <c r="R10" s="48"/>
      <c r="S10" s="48"/>
      <c r="T10" s="48"/>
      <c r="U10" s="48"/>
      <c r="V10" s="48"/>
      <c r="W10" s="45">
        <f>データ!$Q$6</f>
        <v>3938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46395</v>
      </c>
      <c r="AM10" s="45"/>
      <c r="AN10" s="45"/>
      <c r="AO10" s="45"/>
      <c r="AP10" s="45"/>
      <c r="AQ10" s="45"/>
      <c r="AR10" s="45"/>
      <c r="AS10" s="45"/>
      <c r="AT10" s="46">
        <f>データ!$V$6</f>
        <v>8.69</v>
      </c>
      <c r="AU10" s="47"/>
      <c r="AV10" s="47"/>
      <c r="AW10" s="47"/>
      <c r="AX10" s="47"/>
      <c r="AY10" s="47"/>
      <c r="AZ10" s="47"/>
      <c r="BA10" s="47"/>
      <c r="BB10" s="48">
        <f>データ!$W$6</f>
        <v>5338.9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p2bNX9M86TS8dsSGBRJYXfV7DFEg7rp7jKgFsymeEzdEYbqnuUat2BLNfq2l2up0pMbMml/ttPn9PoQVVNuCZg==" saltValue="HK5B7VWavSUazKfx8EFWM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403431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福岡県　志免町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86.61</v>
      </c>
      <c r="P6" s="21">
        <f t="shared" si="3"/>
        <v>99.68</v>
      </c>
      <c r="Q6" s="21">
        <f t="shared" si="3"/>
        <v>3938</v>
      </c>
      <c r="R6" s="21">
        <f t="shared" si="3"/>
        <v>46560</v>
      </c>
      <c r="S6" s="21">
        <f t="shared" si="3"/>
        <v>8.69</v>
      </c>
      <c r="T6" s="21">
        <f t="shared" si="3"/>
        <v>5357.88</v>
      </c>
      <c r="U6" s="21">
        <f t="shared" si="3"/>
        <v>46395</v>
      </c>
      <c r="V6" s="21">
        <f t="shared" si="3"/>
        <v>8.69</v>
      </c>
      <c r="W6" s="21">
        <f t="shared" si="3"/>
        <v>5338.9</v>
      </c>
      <c r="X6" s="22">
        <f>IF(X7="",NA(),X7)</f>
        <v>128.26</v>
      </c>
      <c r="Y6" s="22">
        <f t="shared" ref="Y6:AG6" si="4">IF(Y7="",NA(),Y7)</f>
        <v>123.11</v>
      </c>
      <c r="Z6" s="22">
        <f t="shared" si="4"/>
        <v>120.33</v>
      </c>
      <c r="AA6" s="22">
        <f t="shared" si="4"/>
        <v>134.49</v>
      </c>
      <c r="AB6" s="22">
        <f t="shared" si="4"/>
        <v>120.22</v>
      </c>
      <c r="AC6" s="22">
        <f t="shared" si="4"/>
        <v>110.66</v>
      </c>
      <c r="AD6" s="22">
        <f t="shared" si="4"/>
        <v>109.01</v>
      </c>
      <c r="AE6" s="22">
        <f t="shared" si="4"/>
        <v>108.83</v>
      </c>
      <c r="AF6" s="22">
        <f t="shared" si="4"/>
        <v>109.23</v>
      </c>
      <c r="AG6" s="22">
        <f t="shared" si="4"/>
        <v>108.04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2.74</v>
      </c>
      <c r="AO6" s="22">
        <f t="shared" si="5"/>
        <v>3.7</v>
      </c>
      <c r="AP6" s="22">
        <f t="shared" si="5"/>
        <v>4.34</v>
      </c>
      <c r="AQ6" s="22">
        <f t="shared" si="5"/>
        <v>4.6900000000000004</v>
      </c>
      <c r="AR6" s="22">
        <f t="shared" si="5"/>
        <v>4.72</v>
      </c>
      <c r="AS6" s="21" t="str">
        <f>IF(AS7="","",IF(AS7="-","【-】","【"&amp;SUBSTITUTE(TEXT(AS7,"#,##0.00"),"-","△")&amp;"】"))</f>
        <v>【1.34】</v>
      </c>
      <c r="AT6" s="22">
        <f>IF(AT7="",NA(),AT7)</f>
        <v>671.07</v>
      </c>
      <c r="AU6" s="22">
        <f t="shared" ref="AU6:BC6" si="6">IF(AU7="",NA(),AU7)</f>
        <v>671.68</v>
      </c>
      <c r="AV6" s="22">
        <f t="shared" si="6"/>
        <v>748.2</v>
      </c>
      <c r="AW6" s="22">
        <f t="shared" si="6"/>
        <v>742.17</v>
      </c>
      <c r="AX6" s="22">
        <f t="shared" si="6"/>
        <v>599.22</v>
      </c>
      <c r="AY6" s="22">
        <f t="shared" si="6"/>
        <v>366.03</v>
      </c>
      <c r="AZ6" s="22">
        <f t="shared" si="6"/>
        <v>365.18</v>
      </c>
      <c r="BA6" s="22">
        <f t="shared" si="6"/>
        <v>327.77</v>
      </c>
      <c r="BB6" s="22">
        <f t="shared" si="6"/>
        <v>338.02</v>
      </c>
      <c r="BC6" s="22">
        <f t="shared" si="6"/>
        <v>345.94</v>
      </c>
      <c r="BD6" s="21" t="str">
        <f>IF(BD7="","",IF(BD7="-","【-】","【"&amp;SUBSTITUTE(TEXT(BD7,"#,##0.00"),"-","△")&amp;"】"))</f>
        <v>【252.29】</v>
      </c>
      <c r="BE6" s="22">
        <f>IF(BE7="",NA(),BE7)</f>
        <v>190.56</v>
      </c>
      <c r="BF6" s="22">
        <f t="shared" ref="BF6:BN6" si="7">IF(BF7="",NA(),BF7)</f>
        <v>171.49</v>
      </c>
      <c r="BG6" s="22">
        <f t="shared" si="7"/>
        <v>176.13</v>
      </c>
      <c r="BH6" s="22">
        <f t="shared" si="7"/>
        <v>129.9</v>
      </c>
      <c r="BI6" s="22">
        <f t="shared" si="7"/>
        <v>134.93</v>
      </c>
      <c r="BJ6" s="22">
        <f t="shared" si="7"/>
        <v>370.12</v>
      </c>
      <c r="BK6" s="22">
        <f t="shared" si="7"/>
        <v>371.65</v>
      </c>
      <c r="BL6" s="22">
        <f t="shared" si="7"/>
        <v>397.1</v>
      </c>
      <c r="BM6" s="22">
        <f t="shared" si="7"/>
        <v>379.91</v>
      </c>
      <c r="BN6" s="22">
        <f t="shared" si="7"/>
        <v>386.61</v>
      </c>
      <c r="BO6" s="21" t="str">
        <f>IF(BO7="","",IF(BO7="-","【-】","【"&amp;SUBSTITUTE(TEXT(BO7,"#,##0.00"),"-","△")&amp;"】"))</f>
        <v>【268.07】</v>
      </c>
      <c r="BP6" s="22">
        <f>IF(BP7="",NA(),BP7)</f>
        <v>117.29</v>
      </c>
      <c r="BQ6" s="22">
        <f t="shared" ref="BQ6:BY6" si="8">IF(BQ7="",NA(),BQ7)</f>
        <v>109.92</v>
      </c>
      <c r="BR6" s="22">
        <f t="shared" si="8"/>
        <v>97.55</v>
      </c>
      <c r="BS6" s="22">
        <f t="shared" si="8"/>
        <v>118.18</v>
      </c>
      <c r="BT6" s="22">
        <f t="shared" si="8"/>
        <v>95.75</v>
      </c>
      <c r="BU6" s="22">
        <f t="shared" si="8"/>
        <v>100.42</v>
      </c>
      <c r="BV6" s="22">
        <f t="shared" si="8"/>
        <v>98.77</v>
      </c>
      <c r="BW6" s="22">
        <f t="shared" si="8"/>
        <v>95.79</v>
      </c>
      <c r="BX6" s="22">
        <f t="shared" si="8"/>
        <v>98.3</v>
      </c>
      <c r="BY6" s="22">
        <f t="shared" si="8"/>
        <v>93.82</v>
      </c>
      <c r="BZ6" s="21" t="str">
        <f>IF(BZ7="","",IF(BZ7="-","【-】","【"&amp;SUBSTITUTE(TEXT(BZ7,"#,##0.00"),"-","△")&amp;"】"))</f>
        <v>【97.47】</v>
      </c>
      <c r="CA6" s="22">
        <f>IF(CA7="",NA(),CA7)</f>
        <v>195.98</v>
      </c>
      <c r="CB6" s="22">
        <f t="shared" ref="CB6:CJ6" si="9">IF(CB7="",NA(),CB7)</f>
        <v>208.9</v>
      </c>
      <c r="CC6" s="22">
        <f t="shared" si="9"/>
        <v>196.03</v>
      </c>
      <c r="CD6" s="22">
        <f t="shared" si="9"/>
        <v>193.15</v>
      </c>
      <c r="CE6" s="22">
        <f t="shared" si="9"/>
        <v>198.67</v>
      </c>
      <c r="CF6" s="22">
        <f t="shared" si="9"/>
        <v>171.67</v>
      </c>
      <c r="CG6" s="22">
        <f t="shared" si="9"/>
        <v>173.67</v>
      </c>
      <c r="CH6" s="22">
        <f t="shared" si="9"/>
        <v>171.13</v>
      </c>
      <c r="CI6" s="22">
        <f t="shared" si="9"/>
        <v>173.7</v>
      </c>
      <c r="CJ6" s="22">
        <f t="shared" si="9"/>
        <v>178.94</v>
      </c>
      <c r="CK6" s="21" t="str">
        <f>IF(CK7="","",IF(CK7="-","【-】","【"&amp;SUBSTITUTE(TEXT(CK7,"#,##0.00"),"-","△")&amp;"】"))</f>
        <v>【174.75】</v>
      </c>
      <c r="CL6" s="22">
        <f>IF(CL7="",NA(),CL7)</f>
        <v>77.91</v>
      </c>
      <c r="CM6" s="22">
        <f t="shared" ref="CM6:CU6" si="10">IF(CM7="",NA(),CM7)</f>
        <v>77.959999999999994</v>
      </c>
      <c r="CN6" s="22">
        <f t="shared" si="10"/>
        <v>81</v>
      </c>
      <c r="CO6" s="22">
        <f t="shared" si="10"/>
        <v>81.03</v>
      </c>
      <c r="CP6" s="22">
        <f t="shared" si="10"/>
        <v>80.03</v>
      </c>
      <c r="CQ6" s="22">
        <f t="shared" si="10"/>
        <v>59.74</v>
      </c>
      <c r="CR6" s="22">
        <f t="shared" si="10"/>
        <v>59.67</v>
      </c>
      <c r="CS6" s="22">
        <f t="shared" si="10"/>
        <v>60.12</v>
      </c>
      <c r="CT6" s="22">
        <f t="shared" si="10"/>
        <v>60.34</v>
      </c>
      <c r="CU6" s="22">
        <f t="shared" si="10"/>
        <v>59.54</v>
      </c>
      <c r="CV6" s="21" t="str">
        <f>IF(CV7="","",IF(CV7="-","【-】","【"&amp;SUBSTITUTE(TEXT(CV7,"#,##0.00"),"-","△")&amp;"】"))</f>
        <v>【59.97】</v>
      </c>
      <c r="CW6" s="22">
        <f>IF(CW7="",NA(),CW7)</f>
        <v>94.14</v>
      </c>
      <c r="CX6" s="22">
        <f t="shared" ref="CX6:DF6" si="11">IF(CX7="",NA(),CX7)</f>
        <v>94.36</v>
      </c>
      <c r="CY6" s="22">
        <f t="shared" si="11"/>
        <v>94.88</v>
      </c>
      <c r="CZ6" s="22">
        <f t="shared" si="11"/>
        <v>94.65</v>
      </c>
      <c r="DA6" s="22">
        <f t="shared" si="11"/>
        <v>95.07</v>
      </c>
      <c r="DB6" s="22">
        <f t="shared" si="11"/>
        <v>84.8</v>
      </c>
      <c r="DC6" s="22">
        <f t="shared" si="11"/>
        <v>84.6</v>
      </c>
      <c r="DD6" s="22">
        <f t="shared" si="11"/>
        <v>84.24</v>
      </c>
      <c r="DE6" s="22">
        <f t="shared" si="11"/>
        <v>84.19</v>
      </c>
      <c r="DF6" s="22">
        <f t="shared" si="11"/>
        <v>83.93</v>
      </c>
      <c r="DG6" s="21" t="str">
        <f>IF(DG7="","",IF(DG7="-","【-】","【"&amp;SUBSTITUTE(TEXT(DG7,"#,##0.00"),"-","△")&amp;"】"))</f>
        <v>【89.76】</v>
      </c>
      <c r="DH6" s="22">
        <f>IF(DH7="",NA(),DH7)</f>
        <v>46</v>
      </c>
      <c r="DI6" s="22">
        <f t="shared" ref="DI6:DQ6" si="12">IF(DI7="",NA(),DI7)</f>
        <v>46.34</v>
      </c>
      <c r="DJ6" s="22">
        <f t="shared" si="12"/>
        <v>47.46</v>
      </c>
      <c r="DK6" s="22">
        <f t="shared" si="12"/>
        <v>48.29</v>
      </c>
      <c r="DL6" s="22">
        <f t="shared" si="12"/>
        <v>49.5</v>
      </c>
      <c r="DM6" s="22">
        <f t="shared" si="12"/>
        <v>47.66</v>
      </c>
      <c r="DN6" s="22">
        <f t="shared" si="12"/>
        <v>48.17</v>
      </c>
      <c r="DO6" s="22">
        <f t="shared" si="12"/>
        <v>48.83</v>
      </c>
      <c r="DP6" s="22">
        <f t="shared" si="12"/>
        <v>49.96</v>
      </c>
      <c r="DQ6" s="22">
        <f t="shared" si="12"/>
        <v>50.82</v>
      </c>
      <c r="DR6" s="21" t="str">
        <f>IF(DR7="","",IF(DR7="-","【-】","【"&amp;SUBSTITUTE(TEXT(DR7,"#,##0.00"),"-","△")&amp;"】"))</f>
        <v>【51.51】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15.1</v>
      </c>
      <c r="DY6" s="22">
        <f t="shared" si="13"/>
        <v>17.12</v>
      </c>
      <c r="DZ6" s="22">
        <f t="shared" si="13"/>
        <v>18.18</v>
      </c>
      <c r="EA6" s="22">
        <f t="shared" si="13"/>
        <v>19.32</v>
      </c>
      <c r="EB6" s="22">
        <f t="shared" si="13"/>
        <v>21.16</v>
      </c>
      <c r="EC6" s="21" t="str">
        <f>IF(EC7="","",IF(EC7="-","【-】","【"&amp;SUBSTITUTE(TEXT(EC7,"#,##0.00"),"-","△")&amp;"】"))</f>
        <v>【23.75】</v>
      </c>
      <c r="ED6" s="22">
        <f>IF(ED7="",NA(),ED7)</f>
        <v>1.08</v>
      </c>
      <c r="EE6" s="22">
        <f t="shared" ref="EE6:EM6" si="14">IF(EE7="",NA(),EE7)</f>
        <v>0.95</v>
      </c>
      <c r="EF6" s="22">
        <f t="shared" si="14"/>
        <v>0.86</v>
      </c>
      <c r="EG6" s="22">
        <f t="shared" si="14"/>
        <v>1.35</v>
      </c>
      <c r="EH6" s="22">
        <f t="shared" si="14"/>
        <v>0.86</v>
      </c>
      <c r="EI6" s="22">
        <f t="shared" si="14"/>
        <v>0.57999999999999996</v>
      </c>
      <c r="EJ6" s="22">
        <f t="shared" si="14"/>
        <v>0.54</v>
      </c>
      <c r="EK6" s="22">
        <f t="shared" si="14"/>
        <v>0.56999999999999995</v>
      </c>
      <c r="EL6" s="22">
        <f t="shared" si="14"/>
        <v>0.52</v>
      </c>
      <c r="EM6" s="22">
        <f t="shared" si="14"/>
        <v>0.48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403431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86.61</v>
      </c>
      <c r="P7" s="25">
        <v>99.68</v>
      </c>
      <c r="Q7" s="25">
        <v>3938</v>
      </c>
      <c r="R7" s="25">
        <v>46560</v>
      </c>
      <c r="S7" s="25">
        <v>8.69</v>
      </c>
      <c r="T7" s="25">
        <v>5357.88</v>
      </c>
      <c r="U7" s="25">
        <v>46395</v>
      </c>
      <c r="V7" s="25">
        <v>8.69</v>
      </c>
      <c r="W7" s="25">
        <v>5338.9</v>
      </c>
      <c r="X7" s="25">
        <v>128.26</v>
      </c>
      <c r="Y7" s="25">
        <v>123.11</v>
      </c>
      <c r="Z7" s="25">
        <v>120.33</v>
      </c>
      <c r="AA7" s="25">
        <v>134.49</v>
      </c>
      <c r="AB7" s="25">
        <v>120.22</v>
      </c>
      <c r="AC7" s="25">
        <v>110.66</v>
      </c>
      <c r="AD7" s="25">
        <v>109.01</v>
      </c>
      <c r="AE7" s="25">
        <v>108.83</v>
      </c>
      <c r="AF7" s="25">
        <v>109.23</v>
      </c>
      <c r="AG7" s="25">
        <v>108.04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2.74</v>
      </c>
      <c r="AO7" s="25">
        <v>3.7</v>
      </c>
      <c r="AP7" s="25">
        <v>4.34</v>
      </c>
      <c r="AQ7" s="25">
        <v>4.6900000000000004</v>
      </c>
      <c r="AR7" s="25">
        <v>4.72</v>
      </c>
      <c r="AS7" s="25">
        <v>1.34</v>
      </c>
      <c r="AT7" s="25">
        <v>671.07</v>
      </c>
      <c r="AU7" s="25">
        <v>671.68</v>
      </c>
      <c r="AV7" s="25">
        <v>748.2</v>
      </c>
      <c r="AW7" s="25">
        <v>742.17</v>
      </c>
      <c r="AX7" s="25">
        <v>599.22</v>
      </c>
      <c r="AY7" s="25">
        <v>366.03</v>
      </c>
      <c r="AZ7" s="25">
        <v>365.18</v>
      </c>
      <c r="BA7" s="25">
        <v>327.77</v>
      </c>
      <c r="BB7" s="25">
        <v>338.02</v>
      </c>
      <c r="BC7" s="25">
        <v>345.94</v>
      </c>
      <c r="BD7" s="25">
        <v>252.29</v>
      </c>
      <c r="BE7" s="25">
        <v>190.56</v>
      </c>
      <c r="BF7" s="25">
        <v>171.49</v>
      </c>
      <c r="BG7" s="25">
        <v>176.13</v>
      </c>
      <c r="BH7" s="25">
        <v>129.9</v>
      </c>
      <c r="BI7" s="25">
        <v>134.93</v>
      </c>
      <c r="BJ7" s="25">
        <v>370.12</v>
      </c>
      <c r="BK7" s="25">
        <v>371.65</v>
      </c>
      <c r="BL7" s="25">
        <v>397.1</v>
      </c>
      <c r="BM7" s="25">
        <v>379.91</v>
      </c>
      <c r="BN7" s="25">
        <v>386.61</v>
      </c>
      <c r="BO7" s="25">
        <v>268.07</v>
      </c>
      <c r="BP7" s="25">
        <v>117.29</v>
      </c>
      <c r="BQ7" s="25">
        <v>109.92</v>
      </c>
      <c r="BR7" s="25">
        <v>97.55</v>
      </c>
      <c r="BS7" s="25">
        <v>118.18</v>
      </c>
      <c r="BT7" s="25">
        <v>95.75</v>
      </c>
      <c r="BU7" s="25">
        <v>100.42</v>
      </c>
      <c r="BV7" s="25">
        <v>98.77</v>
      </c>
      <c r="BW7" s="25">
        <v>95.79</v>
      </c>
      <c r="BX7" s="25">
        <v>98.3</v>
      </c>
      <c r="BY7" s="25">
        <v>93.82</v>
      </c>
      <c r="BZ7" s="25">
        <v>97.47</v>
      </c>
      <c r="CA7" s="25">
        <v>195.98</v>
      </c>
      <c r="CB7" s="25">
        <v>208.9</v>
      </c>
      <c r="CC7" s="25">
        <v>196.03</v>
      </c>
      <c r="CD7" s="25">
        <v>193.15</v>
      </c>
      <c r="CE7" s="25">
        <v>198.67</v>
      </c>
      <c r="CF7" s="25">
        <v>171.67</v>
      </c>
      <c r="CG7" s="25">
        <v>173.67</v>
      </c>
      <c r="CH7" s="25">
        <v>171.13</v>
      </c>
      <c r="CI7" s="25">
        <v>173.7</v>
      </c>
      <c r="CJ7" s="25">
        <v>178.94</v>
      </c>
      <c r="CK7" s="25">
        <v>174.75</v>
      </c>
      <c r="CL7" s="25">
        <v>77.91</v>
      </c>
      <c r="CM7" s="25">
        <v>77.959999999999994</v>
      </c>
      <c r="CN7" s="25">
        <v>81</v>
      </c>
      <c r="CO7" s="25">
        <v>81.03</v>
      </c>
      <c r="CP7" s="25">
        <v>80.03</v>
      </c>
      <c r="CQ7" s="25">
        <v>59.74</v>
      </c>
      <c r="CR7" s="25">
        <v>59.67</v>
      </c>
      <c r="CS7" s="25">
        <v>60.12</v>
      </c>
      <c r="CT7" s="25">
        <v>60.34</v>
      </c>
      <c r="CU7" s="25">
        <v>59.54</v>
      </c>
      <c r="CV7" s="25">
        <v>59.97</v>
      </c>
      <c r="CW7" s="25">
        <v>94.14</v>
      </c>
      <c r="CX7" s="25">
        <v>94.36</v>
      </c>
      <c r="CY7" s="25">
        <v>94.88</v>
      </c>
      <c r="CZ7" s="25">
        <v>94.65</v>
      </c>
      <c r="DA7" s="25">
        <v>95.07</v>
      </c>
      <c r="DB7" s="25">
        <v>84.8</v>
      </c>
      <c r="DC7" s="25">
        <v>84.6</v>
      </c>
      <c r="DD7" s="25">
        <v>84.24</v>
      </c>
      <c r="DE7" s="25">
        <v>84.19</v>
      </c>
      <c r="DF7" s="25">
        <v>83.93</v>
      </c>
      <c r="DG7" s="25">
        <v>89.76</v>
      </c>
      <c r="DH7" s="25">
        <v>46</v>
      </c>
      <c r="DI7" s="25">
        <v>46.34</v>
      </c>
      <c r="DJ7" s="25">
        <v>47.46</v>
      </c>
      <c r="DK7" s="25">
        <v>48.29</v>
      </c>
      <c r="DL7" s="25">
        <v>49.5</v>
      </c>
      <c r="DM7" s="25">
        <v>47.66</v>
      </c>
      <c r="DN7" s="25">
        <v>48.17</v>
      </c>
      <c r="DO7" s="25">
        <v>48.83</v>
      </c>
      <c r="DP7" s="25">
        <v>49.96</v>
      </c>
      <c r="DQ7" s="25">
        <v>50.82</v>
      </c>
      <c r="DR7" s="25">
        <v>51.51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15.1</v>
      </c>
      <c r="DY7" s="25">
        <v>17.12</v>
      </c>
      <c r="DZ7" s="25">
        <v>18.18</v>
      </c>
      <c r="EA7" s="25">
        <v>19.32</v>
      </c>
      <c r="EB7" s="25">
        <v>21.16</v>
      </c>
      <c r="EC7" s="25">
        <v>23.75</v>
      </c>
      <c r="ED7" s="25">
        <v>1.08</v>
      </c>
      <c r="EE7" s="25">
        <v>0.95</v>
      </c>
      <c r="EF7" s="25">
        <v>0.86</v>
      </c>
      <c r="EG7" s="25">
        <v>1.35</v>
      </c>
      <c r="EH7" s="25">
        <v>0.86</v>
      </c>
      <c r="EI7" s="25">
        <v>0.57999999999999996</v>
      </c>
      <c r="EJ7" s="25">
        <v>0.54</v>
      </c>
      <c r="EK7" s="25">
        <v>0.56999999999999995</v>
      </c>
      <c r="EL7" s="25">
        <v>0.52</v>
      </c>
      <c r="EM7" s="25">
        <v>0.48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金子　大起</cp:lastModifiedBy>
  <cp:lastPrinted>2024-01-18T06:18:15Z</cp:lastPrinted>
  <dcterms:created xsi:type="dcterms:W3CDTF">2023-12-05T01:00:57Z</dcterms:created>
  <dcterms:modified xsi:type="dcterms:W3CDTF">2024-01-22T08:01:23Z</dcterms:modified>
  <cp:category/>
</cp:coreProperties>
</file>